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nicafarresabate/Desktop/"/>
    </mc:Choice>
  </mc:AlternateContent>
  <xr:revisionPtr revIDLastSave="0" documentId="8_{68811073-CA40-CA49-9214-6830FCC960BA}" xr6:coauthVersionLast="47" xr6:coauthVersionMax="47" xr10:uidLastSave="{00000000-0000-0000-0000-000000000000}"/>
  <bookViews>
    <workbookView xWindow="11980" yWindow="5900" windowWidth="27640" windowHeight="16940" xr2:uid="{509F7A7A-DCA3-574D-9ED8-AAB903E9EFF7}"/>
  </bookViews>
  <sheets>
    <sheet name="Hoja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  <c r="C23" i="1"/>
  <c r="J23" i="1" s="1"/>
  <c r="I22" i="1"/>
  <c r="I24" i="1" s="1"/>
  <c r="H22" i="1"/>
  <c r="H24" i="1" s="1"/>
  <c r="G22" i="1"/>
  <c r="G24" i="1" s="1"/>
  <c r="F22" i="1"/>
  <c r="F24" i="1" s="1"/>
  <c r="E22" i="1"/>
  <c r="E24" i="1" s="1"/>
  <c r="D22" i="1"/>
  <c r="D24" i="1" s="1"/>
  <c r="C22" i="1"/>
  <c r="J22" i="1" s="1"/>
  <c r="I20" i="1"/>
  <c r="I21" i="1" s="1"/>
  <c r="H20" i="1"/>
  <c r="H21" i="1" s="1"/>
  <c r="G20" i="1"/>
  <c r="G21" i="1" s="1"/>
  <c r="F20" i="1"/>
  <c r="F21" i="1" s="1"/>
  <c r="E20" i="1"/>
  <c r="E21" i="1" s="1"/>
  <c r="D20" i="1"/>
  <c r="D21" i="1" s="1"/>
  <c r="C20" i="1"/>
  <c r="J20" i="1" s="1"/>
  <c r="I18" i="1"/>
  <c r="H18" i="1"/>
  <c r="G18" i="1"/>
  <c r="F18" i="1"/>
  <c r="E18" i="1"/>
  <c r="D18" i="1"/>
  <c r="C18" i="1"/>
  <c r="J18" i="1" s="1"/>
  <c r="I17" i="1"/>
  <c r="I19" i="1" s="1"/>
  <c r="H17" i="1"/>
  <c r="H19" i="1" s="1"/>
  <c r="G17" i="1"/>
  <c r="G19" i="1" s="1"/>
  <c r="F17" i="1"/>
  <c r="F19" i="1" s="1"/>
  <c r="E17" i="1"/>
  <c r="E19" i="1" s="1"/>
  <c r="D17" i="1"/>
  <c r="D19" i="1" s="1"/>
  <c r="C17" i="1"/>
  <c r="J17" i="1" s="1"/>
  <c r="I15" i="1"/>
  <c r="H15" i="1"/>
  <c r="G15" i="1"/>
  <c r="F15" i="1"/>
  <c r="E15" i="1"/>
  <c r="D15" i="1"/>
  <c r="C15" i="1"/>
  <c r="J15" i="1" s="1"/>
  <c r="I14" i="1"/>
  <c r="I16" i="1" s="1"/>
  <c r="H14" i="1"/>
  <c r="H16" i="1" s="1"/>
  <c r="G14" i="1"/>
  <c r="G16" i="1" s="1"/>
  <c r="F14" i="1"/>
  <c r="F16" i="1" s="1"/>
  <c r="E14" i="1"/>
  <c r="E16" i="1" s="1"/>
  <c r="D14" i="1"/>
  <c r="D16" i="1" s="1"/>
  <c r="C14" i="1"/>
  <c r="J14" i="1" s="1"/>
  <c r="I12" i="1"/>
  <c r="H12" i="1"/>
  <c r="G12" i="1"/>
  <c r="F12" i="1"/>
  <c r="E12" i="1"/>
  <c r="D12" i="1"/>
  <c r="C12" i="1"/>
  <c r="J12" i="1" s="1"/>
  <c r="I11" i="1"/>
  <c r="I13" i="1" s="1"/>
  <c r="H11" i="1"/>
  <c r="H13" i="1" s="1"/>
  <c r="G11" i="1"/>
  <c r="G13" i="1" s="1"/>
  <c r="F11" i="1"/>
  <c r="F13" i="1" s="1"/>
  <c r="E11" i="1"/>
  <c r="E13" i="1" s="1"/>
  <c r="D11" i="1"/>
  <c r="D13" i="1" s="1"/>
  <c r="C11" i="1"/>
  <c r="J11" i="1" s="1"/>
  <c r="I9" i="1"/>
  <c r="H9" i="1"/>
  <c r="G9" i="1"/>
  <c r="F9" i="1"/>
  <c r="E9" i="1"/>
  <c r="D9" i="1"/>
  <c r="C9" i="1"/>
  <c r="J9" i="1" s="1"/>
  <c r="I8" i="1"/>
  <c r="H8" i="1"/>
  <c r="G8" i="1"/>
  <c r="F8" i="1"/>
  <c r="E8" i="1"/>
  <c r="D8" i="1"/>
  <c r="C8" i="1"/>
  <c r="J8" i="1" s="1"/>
  <c r="I7" i="1"/>
  <c r="I10" i="1" s="1"/>
  <c r="H7" i="1"/>
  <c r="H10" i="1" s="1"/>
  <c r="G7" i="1"/>
  <c r="G10" i="1" s="1"/>
  <c r="G25" i="1" s="1"/>
  <c r="F7" i="1"/>
  <c r="F10" i="1" s="1"/>
  <c r="E7" i="1"/>
  <c r="E10" i="1" s="1"/>
  <c r="D7" i="1"/>
  <c r="D10" i="1" s="1"/>
  <c r="C7" i="1"/>
  <c r="J7" i="1" s="1"/>
  <c r="J10" i="1" s="1"/>
  <c r="I6" i="1"/>
  <c r="H6" i="1"/>
  <c r="G6" i="1"/>
  <c r="F6" i="1"/>
  <c r="E6" i="1"/>
  <c r="D6" i="1"/>
  <c r="C6" i="1"/>
  <c r="E4" i="1"/>
  <c r="D4" i="1"/>
  <c r="F4" i="1" s="1"/>
  <c r="C4" i="1"/>
  <c r="A4" i="1"/>
  <c r="D25" i="1" l="1"/>
  <c r="H25" i="1"/>
  <c r="E25" i="1"/>
  <c r="I25" i="1"/>
  <c r="F25" i="1"/>
  <c r="I4" i="1"/>
  <c r="G4" i="1" s="1"/>
  <c r="C10" i="1"/>
  <c r="C13" i="1"/>
  <c r="J13" i="1" s="1"/>
  <c r="C16" i="1"/>
  <c r="J16" i="1" s="1"/>
  <c r="C19" i="1"/>
  <c r="J19" i="1" s="1"/>
  <c r="C21" i="1"/>
  <c r="J21" i="1" s="1"/>
  <c r="C24" i="1"/>
  <c r="J24" i="1" s="1"/>
  <c r="C25" i="1" l="1"/>
  <c r="J25" i="1" s="1"/>
</calcChain>
</file>

<file path=xl/sharedStrings.xml><?xml version="1.0" encoding="utf-8"?>
<sst xmlns="http://schemas.openxmlformats.org/spreadsheetml/2006/main" count="43" uniqueCount="27">
  <si>
    <t>Eleccions municipals 28/05/2023</t>
  </si>
  <si>
    <t>Electors censats</t>
  </si>
  <si>
    <t>Certifs. d'alta</t>
  </si>
  <si>
    <t>Vots emesos</t>
  </si>
  <si>
    <t>Vots nuls</t>
  </si>
  <si>
    <t>Vots vàlids</t>
  </si>
  <si>
    <t>Abstenció (%)</t>
  </si>
  <si>
    <t>Participació (%)</t>
  </si>
  <si>
    <t>Secció</t>
  </si>
  <si>
    <t>Mesa</t>
  </si>
  <si>
    <t>Opcions polítiques</t>
  </si>
  <si>
    <t>Total</t>
  </si>
  <si>
    <t>1/001</t>
  </si>
  <si>
    <t>A</t>
  </si>
  <si>
    <t>Casal Jove</t>
  </si>
  <si>
    <t>B</t>
  </si>
  <si>
    <t>C</t>
  </si>
  <si>
    <t>1/002</t>
  </si>
  <si>
    <t>Escola Sta. Anna</t>
  </si>
  <si>
    <t>1/003</t>
  </si>
  <si>
    <t>Espai Santa Anna</t>
  </si>
  <si>
    <t>1/004</t>
  </si>
  <si>
    <t>B. Remei</t>
  </si>
  <si>
    <t>1/005</t>
  </si>
  <si>
    <t>U</t>
  </si>
  <si>
    <t>1/006</t>
  </si>
  <si>
    <t>Can Figueres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</si>
</sst>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\ _€_-;\-* #,##0\ _€_-;_-* &quot;-&quot;??\ _€_-;_-@_-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165" fontId="5" fillId="0" borderId="1" xfId="1" applyNumberFormat="1" applyFont="1" applyBorder="1" applyAlignment="1"/>
    <xf numFmtId="165" fontId="5" fillId="0" borderId="1" xfId="1" applyNumberFormat="1" applyFont="1" applyBorder="1" applyAlignment="1">
      <alignment horizontal="center"/>
    </xf>
    <xf numFmtId="10" fontId="5" fillId="0" borderId="1" xfId="2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/>
    <xf numFmtId="0" fontId="4" fillId="0" borderId="2" xfId="0" applyFont="1" applyBorder="1"/>
    <xf numFmtId="165" fontId="4" fillId="0" borderId="2" xfId="1" applyNumberFormat="1" applyFont="1" applyBorder="1"/>
    <xf numFmtId="165" fontId="5" fillId="0" borderId="2" xfId="1" applyNumberFormat="1" applyFont="1" applyBorder="1"/>
    <xf numFmtId="0" fontId="4" fillId="2" borderId="4" xfId="0" applyFont="1" applyFill="1" applyBorder="1"/>
    <xf numFmtId="0" fontId="4" fillId="2" borderId="5" xfId="0" applyFont="1" applyFill="1" applyBorder="1"/>
    <xf numFmtId="0" fontId="5" fillId="2" borderId="2" xfId="0" applyFont="1" applyFill="1" applyBorder="1"/>
    <xf numFmtId="165" fontId="5" fillId="2" borderId="2" xfId="1" applyNumberFormat="1" applyFont="1" applyFill="1" applyBorder="1"/>
    <xf numFmtId="0" fontId="5" fillId="3" borderId="2" xfId="0" applyFont="1" applyFill="1" applyBorder="1"/>
    <xf numFmtId="165" fontId="5" fillId="3" borderId="2" xfId="1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onicafarresabate/Desktop/Resultats%20Municipals%202023.xls" TargetMode="External"/><Relationship Id="rId1" Type="http://schemas.openxmlformats.org/officeDocument/2006/relationships/externalLinkPath" Target="Resultats%20Municipals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rtits"/>
      <sheetName val="Participació"/>
      <sheetName val="Resultats"/>
      <sheetName val="Llei Hondt"/>
      <sheetName val="General"/>
      <sheetName val="Municipi"/>
      <sheetName val="Seccions"/>
      <sheetName val="Gràfics"/>
    </sheetNames>
    <sheetDataSet>
      <sheetData sheetId="0">
        <row r="2">
          <cell r="C2" t="str">
            <v>VxPD-ARA PL</v>
          </cell>
        </row>
        <row r="3">
          <cell r="C3" t="str">
            <v>CPD - AMUNT</v>
          </cell>
        </row>
        <row r="4">
          <cell r="C4" t="str">
            <v>PSC-CP</v>
          </cell>
        </row>
        <row r="5">
          <cell r="C5" t="str">
            <v>Cs</v>
          </cell>
        </row>
        <row r="6">
          <cell r="C6" t="str">
            <v>CM</v>
          </cell>
        </row>
        <row r="7">
          <cell r="C7" t="str">
            <v>ERC-AM</v>
          </cell>
        </row>
      </sheetData>
      <sheetData sheetId="1"/>
      <sheetData sheetId="2">
        <row r="2">
          <cell r="N2">
            <v>7876</v>
          </cell>
        </row>
        <row r="3">
          <cell r="N3">
            <v>0</v>
          </cell>
        </row>
        <row r="8">
          <cell r="N8">
            <v>47</v>
          </cell>
        </row>
        <row r="9">
          <cell r="A9" t="str">
            <v>Vots en blanc</v>
          </cell>
          <cell r="B9">
            <v>3</v>
          </cell>
          <cell r="C9">
            <v>5</v>
          </cell>
          <cell r="D9">
            <v>6</v>
          </cell>
          <cell r="E9">
            <v>3</v>
          </cell>
          <cell r="F9">
            <v>6</v>
          </cell>
          <cell r="G9">
            <v>4</v>
          </cell>
          <cell r="H9">
            <v>1</v>
          </cell>
          <cell r="I9">
            <v>14</v>
          </cell>
          <cell r="J9">
            <v>9</v>
          </cell>
          <cell r="K9">
            <v>5</v>
          </cell>
          <cell r="L9">
            <v>5</v>
          </cell>
          <cell r="M9">
            <v>5</v>
          </cell>
        </row>
        <row r="10">
          <cell r="B10">
            <v>87</v>
          </cell>
          <cell r="C10">
            <v>62</v>
          </cell>
          <cell r="D10">
            <v>85</v>
          </cell>
          <cell r="E10">
            <v>68</v>
          </cell>
          <cell r="F10">
            <v>66</v>
          </cell>
          <cell r="G10">
            <v>47</v>
          </cell>
          <cell r="H10">
            <v>55</v>
          </cell>
          <cell r="I10">
            <v>85</v>
          </cell>
          <cell r="J10">
            <v>80</v>
          </cell>
          <cell r="K10">
            <v>81</v>
          </cell>
          <cell r="L10">
            <v>61</v>
          </cell>
          <cell r="M10">
            <v>77</v>
          </cell>
        </row>
        <row r="11">
          <cell r="B11">
            <v>52</v>
          </cell>
          <cell r="C11">
            <v>23</v>
          </cell>
          <cell r="D11">
            <v>41</v>
          </cell>
          <cell r="E11">
            <v>28</v>
          </cell>
          <cell r="F11">
            <v>47</v>
          </cell>
          <cell r="G11">
            <v>22</v>
          </cell>
          <cell r="H11">
            <v>20</v>
          </cell>
          <cell r="I11">
            <v>19</v>
          </cell>
          <cell r="J11">
            <v>24</v>
          </cell>
          <cell r="K11">
            <v>30</v>
          </cell>
          <cell r="L11">
            <v>31</v>
          </cell>
          <cell r="M11">
            <v>38</v>
          </cell>
        </row>
        <row r="12">
          <cell r="B12">
            <v>19</v>
          </cell>
          <cell r="C12">
            <v>10</v>
          </cell>
          <cell r="D12">
            <v>18</v>
          </cell>
          <cell r="E12">
            <v>46</v>
          </cell>
          <cell r="F12">
            <v>53</v>
          </cell>
          <cell r="G12">
            <v>44</v>
          </cell>
          <cell r="H12">
            <v>43</v>
          </cell>
          <cell r="I12">
            <v>31</v>
          </cell>
          <cell r="J12">
            <v>26</v>
          </cell>
          <cell r="K12">
            <v>52</v>
          </cell>
          <cell r="L12">
            <v>20</v>
          </cell>
          <cell r="M12">
            <v>28</v>
          </cell>
        </row>
        <row r="13">
          <cell r="B13">
            <v>10</v>
          </cell>
          <cell r="C13">
            <v>8</v>
          </cell>
          <cell r="D13">
            <v>17</v>
          </cell>
          <cell r="E13">
            <v>23</v>
          </cell>
          <cell r="F13">
            <v>41</v>
          </cell>
          <cell r="G13">
            <v>12</v>
          </cell>
          <cell r="H13">
            <v>12</v>
          </cell>
          <cell r="I13">
            <v>20</v>
          </cell>
          <cell r="J13">
            <v>20</v>
          </cell>
          <cell r="K13">
            <v>9</v>
          </cell>
          <cell r="L13">
            <v>13</v>
          </cell>
          <cell r="M13">
            <v>11</v>
          </cell>
        </row>
        <row r="14">
          <cell r="B14">
            <v>216</v>
          </cell>
          <cell r="C14">
            <v>175</v>
          </cell>
          <cell r="D14">
            <v>264</v>
          </cell>
          <cell r="E14">
            <v>160</v>
          </cell>
          <cell r="F14">
            <v>210</v>
          </cell>
          <cell r="G14">
            <v>90</v>
          </cell>
          <cell r="H14">
            <v>122</v>
          </cell>
          <cell r="I14">
            <v>167</v>
          </cell>
          <cell r="J14">
            <v>211</v>
          </cell>
          <cell r="K14">
            <v>130</v>
          </cell>
          <cell r="L14">
            <v>171</v>
          </cell>
          <cell r="M14">
            <v>199</v>
          </cell>
        </row>
        <row r="15">
          <cell r="B15">
            <v>75</v>
          </cell>
          <cell r="C15">
            <v>55</v>
          </cell>
          <cell r="D15">
            <v>103</v>
          </cell>
          <cell r="E15">
            <v>55</v>
          </cell>
          <cell r="F15">
            <v>56</v>
          </cell>
          <cell r="G15">
            <v>15</v>
          </cell>
          <cell r="H15">
            <v>25</v>
          </cell>
          <cell r="I15">
            <v>59</v>
          </cell>
          <cell r="J15">
            <v>32</v>
          </cell>
          <cell r="K15">
            <v>29</v>
          </cell>
          <cell r="L15">
            <v>49</v>
          </cell>
          <cell r="M15">
            <v>55</v>
          </cell>
        </row>
        <row r="16">
          <cell r="N16">
            <v>4651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60FDA-7F6C-2F45-AF9C-5DB14219A0CF}">
  <dimension ref="A1:J25"/>
  <sheetViews>
    <sheetView tabSelected="1" workbookViewId="0">
      <selection sqref="A1:J25"/>
    </sheetView>
  </sheetViews>
  <sheetFormatPr baseColWidth="10" defaultRowHeight="16" x14ac:dyDescent="0.2"/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8" x14ac:dyDescent="0.2">
      <c r="A3" s="4" t="s">
        <v>1</v>
      </c>
      <c r="B3" s="4"/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H3" s="5"/>
      <c r="I3" s="5" t="s">
        <v>7</v>
      </c>
      <c r="J3" s="5"/>
    </row>
    <row r="4" spans="1:10" ht="17" thickBot="1" x14ac:dyDescent="0.25">
      <c r="A4" s="6">
        <f>[1]Resultats!N2</f>
        <v>7876</v>
      </c>
      <c r="B4" s="6"/>
      <c r="C4" s="7">
        <f>[1]Resultats!N3</f>
        <v>0</v>
      </c>
      <c r="D4" s="7">
        <f>[1]Resultats!N16</f>
        <v>4651</v>
      </c>
      <c r="E4" s="6">
        <f>[1]Resultats!N8</f>
        <v>47</v>
      </c>
      <c r="F4" s="7">
        <f>D4-E4</f>
        <v>4604</v>
      </c>
      <c r="G4" s="8">
        <f>1-I4</f>
        <v>0.40947181310309799</v>
      </c>
      <c r="H4" s="8"/>
      <c r="I4" s="8">
        <f>D4/A4</f>
        <v>0.59052818689690201</v>
      </c>
      <c r="J4" s="8"/>
    </row>
    <row r="5" spans="1:10" x14ac:dyDescent="0.2">
      <c r="A5" s="3" t="s">
        <v>8</v>
      </c>
      <c r="B5" s="3" t="s">
        <v>9</v>
      </c>
      <c r="C5" s="3" t="s">
        <v>10</v>
      </c>
      <c r="D5" s="3"/>
      <c r="E5" s="3"/>
      <c r="F5" s="3"/>
      <c r="G5" s="3"/>
      <c r="H5" s="3"/>
      <c r="I5" s="3"/>
      <c r="J5" s="3"/>
    </row>
    <row r="6" spans="1:10" ht="28" x14ac:dyDescent="0.2">
      <c r="A6" s="3"/>
      <c r="B6" s="9"/>
      <c r="C6" s="10" t="str">
        <f>[1]Partits!$C2</f>
        <v>VxPD-ARA PL</v>
      </c>
      <c r="D6" s="10" t="str">
        <f>[1]Partits!$C3</f>
        <v>CPD - AMUNT</v>
      </c>
      <c r="E6" s="10" t="str">
        <f>[1]Partits!$C4</f>
        <v>PSC-CP</v>
      </c>
      <c r="F6" s="10" t="str">
        <f>[1]Partits!$C5</f>
        <v>Cs</v>
      </c>
      <c r="G6" s="10" t="str">
        <f>[1]Partits!$C6</f>
        <v>CM</v>
      </c>
      <c r="H6" s="10" t="str">
        <f>[1]Partits!$C7</f>
        <v>ERC-AM</v>
      </c>
      <c r="I6" s="10" t="str">
        <f>[1]Resultats!$A9</f>
        <v>Vots en blanc</v>
      </c>
      <c r="J6" s="10" t="s">
        <v>11</v>
      </c>
    </row>
    <row r="7" spans="1:10" x14ac:dyDescent="0.2">
      <c r="A7" s="11" t="s">
        <v>12</v>
      </c>
      <c r="B7" s="12" t="s">
        <v>13</v>
      </c>
      <c r="C7" s="13">
        <f>[1]Resultats!B10</f>
        <v>87</v>
      </c>
      <c r="D7" s="13">
        <f>[1]Resultats!$B11</f>
        <v>52</v>
      </c>
      <c r="E7" s="13">
        <f>[1]Resultats!$B12</f>
        <v>19</v>
      </c>
      <c r="F7" s="13">
        <f>[1]Resultats!$B13</f>
        <v>10</v>
      </c>
      <c r="G7" s="13">
        <f>[1]Resultats!$B14</f>
        <v>216</v>
      </c>
      <c r="H7" s="13">
        <f>[1]Resultats!$B15</f>
        <v>75</v>
      </c>
      <c r="I7" s="13">
        <f>[1]Resultats!B9</f>
        <v>3</v>
      </c>
      <c r="J7" s="14">
        <f>SUM(C7:I7)</f>
        <v>462</v>
      </c>
    </row>
    <row r="8" spans="1:10" x14ac:dyDescent="0.2">
      <c r="A8" s="15" t="s">
        <v>14</v>
      </c>
      <c r="B8" s="12" t="s">
        <v>15</v>
      </c>
      <c r="C8" s="13">
        <f>[1]Resultats!C10</f>
        <v>62</v>
      </c>
      <c r="D8" s="13">
        <f>[1]Resultats!$C11</f>
        <v>23</v>
      </c>
      <c r="E8" s="13">
        <f>[1]Resultats!$C12</f>
        <v>10</v>
      </c>
      <c r="F8" s="13">
        <f>[1]Resultats!$C13</f>
        <v>8</v>
      </c>
      <c r="G8" s="13">
        <f>[1]Resultats!$C14</f>
        <v>175</v>
      </c>
      <c r="H8" s="13">
        <f>[1]Resultats!$C15</f>
        <v>55</v>
      </c>
      <c r="I8" s="13">
        <f>[1]Resultats!C9</f>
        <v>5</v>
      </c>
      <c r="J8" s="14">
        <f>SUM(C8:I8)</f>
        <v>338</v>
      </c>
    </row>
    <row r="9" spans="1:10" x14ac:dyDescent="0.2">
      <c r="A9" s="15"/>
      <c r="B9" s="12" t="s">
        <v>16</v>
      </c>
      <c r="C9" s="13">
        <f>[1]Resultats!$D10</f>
        <v>85</v>
      </c>
      <c r="D9" s="13">
        <f>[1]Resultats!$D11</f>
        <v>41</v>
      </c>
      <c r="E9" s="13">
        <f>[1]Resultats!$D12</f>
        <v>18</v>
      </c>
      <c r="F9" s="13">
        <f>[1]Resultats!$D13</f>
        <v>17</v>
      </c>
      <c r="G9" s="13">
        <f>[1]Resultats!$D14</f>
        <v>264</v>
      </c>
      <c r="H9" s="13">
        <f>[1]Resultats!$D15</f>
        <v>103</v>
      </c>
      <c r="I9" s="13">
        <f>[1]Resultats!$D9</f>
        <v>6</v>
      </c>
      <c r="J9" s="14">
        <f>SUM(C9:I9)</f>
        <v>534</v>
      </c>
    </row>
    <row r="10" spans="1:10" x14ac:dyDescent="0.2">
      <c r="A10" s="16"/>
      <c r="B10" s="17" t="s">
        <v>11</v>
      </c>
      <c r="C10" s="18">
        <f>SUM(C7:C9)</f>
        <v>234</v>
      </c>
      <c r="D10" s="18">
        <f t="shared" ref="D10:J10" si="0">SUM(D7:D9)</f>
        <v>116</v>
      </c>
      <c r="E10" s="18">
        <f t="shared" si="0"/>
        <v>47</v>
      </c>
      <c r="F10" s="18">
        <f t="shared" si="0"/>
        <v>35</v>
      </c>
      <c r="G10" s="18">
        <f t="shared" si="0"/>
        <v>655</v>
      </c>
      <c r="H10" s="18">
        <f t="shared" si="0"/>
        <v>233</v>
      </c>
      <c r="I10" s="18">
        <f t="shared" si="0"/>
        <v>14</v>
      </c>
      <c r="J10" s="18">
        <f t="shared" si="0"/>
        <v>1334</v>
      </c>
    </row>
    <row r="11" spans="1:10" x14ac:dyDescent="0.2">
      <c r="A11" s="11" t="s">
        <v>17</v>
      </c>
      <c r="B11" s="12" t="s">
        <v>13</v>
      </c>
      <c r="C11" s="13">
        <f>[1]Resultats!E10</f>
        <v>68</v>
      </c>
      <c r="D11" s="13">
        <f>[1]Resultats!$E11</f>
        <v>28</v>
      </c>
      <c r="E11" s="13">
        <f>[1]Resultats!$E12</f>
        <v>46</v>
      </c>
      <c r="F11" s="13">
        <f>[1]Resultats!$E13</f>
        <v>23</v>
      </c>
      <c r="G11" s="13">
        <f>[1]Resultats!$E14</f>
        <v>160</v>
      </c>
      <c r="H11" s="13">
        <f>[1]Resultats!$E15</f>
        <v>55</v>
      </c>
      <c r="I11" s="13">
        <f>[1]Resultats!E9</f>
        <v>3</v>
      </c>
      <c r="J11" s="14">
        <f t="shared" ref="J11:J25" si="1">SUM(C11:I11)</f>
        <v>383</v>
      </c>
    </row>
    <row r="12" spans="1:10" x14ac:dyDescent="0.2">
      <c r="A12" s="15" t="s">
        <v>18</v>
      </c>
      <c r="B12" s="12" t="s">
        <v>15</v>
      </c>
      <c r="C12" s="13">
        <f>[1]Resultats!F10</f>
        <v>66</v>
      </c>
      <c r="D12" s="13">
        <f>[1]Resultats!$F11</f>
        <v>47</v>
      </c>
      <c r="E12" s="13">
        <f>[1]Resultats!$F12</f>
        <v>53</v>
      </c>
      <c r="F12" s="13">
        <f>[1]Resultats!$F13</f>
        <v>41</v>
      </c>
      <c r="G12" s="13">
        <f>[1]Resultats!$F14</f>
        <v>210</v>
      </c>
      <c r="H12" s="13">
        <f>[1]Resultats!$F15</f>
        <v>56</v>
      </c>
      <c r="I12" s="13">
        <f>[1]Resultats!F9</f>
        <v>6</v>
      </c>
      <c r="J12" s="14">
        <f t="shared" si="1"/>
        <v>479</v>
      </c>
    </row>
    <row r="13" spans="1:10" x14ac:dyDescent="0.2">
      <c r="A13" s="16"/>
      <c r="B13" s="17" t="s">
        <v>11</v>
      </c>
      <c r="C13" s="18">
        <f t="shared" ref="C13:I13" si="2">SUM(C11:C12)</f>
        <v>134</v>
      </c>
      <c r="D13" s="18">
        <f t="shared" si="2"/>
        <v>75</v>
      </c>
      <c r="E13" s="18">
        <f t="shared" si="2"/>
        <v>99</v>
      </c>
      <c r="F13" s="18">
        <f t="shared" si="2"/>
        <v>64</v>
      </c>
      <c r="G13" s="18">
        <f>SUM(G11:G12)</f>
        <v>370</v>
      </c>
      <c r="H13" s="18">
        <f t="shared" si="2"/>
        <v>111</v>
      </c>
      <c r="I13" s="18">
        <f t="shared" si="2"/>
        <v>9</v>
      </c>
      <c r="J13" s="18">
        <f t="shared" si="1"/>
        <v>862</v>
      </c>
    </row>
    <row r="14" spans="1:10" x14ac:dyDescent="0.2">
      <c r="A14" s="11" t="s">
        <v>19</v>
      </c>
      <c r="B14" s="12" t="s">
        <v>13</v>
      </c>
      <c r="C14" s="13">
        <f>[1]Resultats!G10</f>
        <v>47</v>
      </c>
      <c r="D14" s="13">
        <f>[1]Resultats!$G11</f>
        <v>22</v>
      </c>
      <c r="E14" s="13">
        <f>[1]Resultats!$G12</f>
        <v>44</v>
      </c>
      <c r="F14" s="13">
        <f>[1]Resultats!$G13</f>
        <v>12</v>
      </c>
      <c r="G14" s="13">
        <f>[1]Resultats!$G14</f>
        <v>90</v>
      </c>
      <c r="H14" s="13">
        <f>[1]Resultats!$G15</f>
        <v>15</v>
      </c>
      <c r="I14" s="13">
        <f>[1]Resultats!G9</f>
        <v>4</v>
      </c>
      <c r="J14" s="14">
        <f t="shared" si="1"/>
        <v>234</v>
      </c>
    </row>
    <row r="15" spans="1:10" x14ac:dyDescent="0.2">
      <c r="A15" s="15" t="s">
        <v>20</v>
      </c>
      <c r="B15" s="12" t="s">
        <v>15</v>
      </c>
      <c r="C15" s="13">
        <f>[1]Resultats!H10</f>
        <v>55</v>
      </c>
      <c r="D15" s="13">
        <f>[1]Resultats!$H11</f>
        <v>20</v>
      </c>
      <c r="E15" s="13">
        <f>[1]Resultats!$H12</f>
        <v>43</v>
      </c>
      <c r="F15" s="13">
        <f>[1]Resultats!$H13</f>
        <v>12</v>
      </c>
      <c r="G15" s="13">
        <f>[1]Resultats!$H14</f>
        <v>122</v>
      </c>
      <c r="H15" s="13">
        <f>[1]Resultats!$H15</f>
        <v>25</v>
      </c>
      <c r="I15" s="13">
        <f>[1]Resultats!H9</f>
        <v>1</v>
      </c>
      <c r="J15" s="14">
        <f t="shared" si="1"/>
        <v>278</v>
      </c>
    </row>
    <row r="16" spans="1:10" x14ac:dyDescent="0.2">
      <c r="A16" s="16"/>
      <c r="B16" s="17" t="s">
        <v>11</v>
      </c>
      <c r="C16" s="18">
        <f t="shared" ref="C16:I16" si="3">SUM(C14:C15)</f>
        <v>102</v>
      </c>
      <c r="D16" s="18">
        <f t="shared" si="3"/>
        <v>42</v>
      </c>
      <c r="E16" s="18">
        <f t="shared" si="3"/>
        <v>87</v>
      </c>
      <c r="F16" s="18">
        <f t="shared" si="3"/>
        <v>24</v>
      </c>
      <c r="G16" s="18">
        <f>SUM(G14:G15)</f>
        <v>212</v>
      </c>
      <c r="H16" s="18">
        <f t="shared" si="3"/>
        <v>40</v>
      </c>
      <c r="I16" s="18">
        <f t="shared" si="3"/>
        <v>5</v>
      </c>
      <c r="J16" s="18">
        <f t="shared" si="1"/>
        <v>512</v>
      </c>
    </row>
    <row r="17" spans="1:10" x14ac:dyDescent="0.2">
      <c r="A17" s="11" t="s">
        <v>21</v>
      </c>
      <c r="B17" s="12" t="s">
        <v>13</v>
      </c>
      <c r="C17" s="13">
        <f>[1]Resultats!I10</f>
        <v>85</v>
      </c>
      <c r="D17" s="13">
        <f>[1]Resultats!$I11</f>
        <v>19</v>
      </c>
      <c r="E17" s="13">
        <f>[1]Resultats!$I12</f>
        <v>31</v>
      </c>
      <c r="F17" s="13">
        <f>[1]Resultats!$I13</f>
        <v>20</v>
      </c>
      <c r="G17" s="13">
        <f>[1]Resultats!$I14</f>
        <v>167</v>
      </c>
      <c r="H17" s="13">
        <f>[1]Resultats!$I15</f>
        <v>59</v>
      </c>
      <c r="I17" s="13">
        <f>[1]Resultats!I9</f>
        <v>14</v>
      </c>
      <c r="J17" s="14">
        <f t="shared" si="1"/>
        <v>395</v>
      </c>
    </row>
    <row r="18" spans="1:10" x14ac:dyDescent="0.2">
      <c r="A18" s="15" t="s">
        <v>22</v>
      </c>
      <c r="B18" s="12" t="s">
        <v>15</v>
      </c>
      <c r="C18" s="13">
        <f>[1]Resultats!J10</f>
        <v>80</v>
      </c>
      <c r="D18" s="13">
        <f>[1]Resultats!$J11</f>
        <v>24</v>
      </c>
      <c r="E18" s="13">
        <f>[1]Resultats!$J12</f>
        <v>26</v>
      </c>
      <c r="F18" s="13">
        <f>[1]Resultats!$J13</f>
        <v>20</v>
      </c>
      <c r="G18" s="13">
        <f>[1]Resultats!$J14</f>
        <v>211</v>
      </c>
      <c r="H18" s="13">
        <f>[1]Resultats!$J15</f>
        <v>32</v>
      </c>
      <c r="I18" s="13">
        <f>[1]Resultats!J9</f>
        <v>9</v>
      </c>
      <c r="J18" s="14">
        <f t="shared" si="1"/>
        <v>402</v>
      </c>
    </row>
    <row r="19" spans="1:10" x14ac:dyDescent="0.2">
      <c r="A19" s="16"/>
      <c r="B19" s="17" t="s">
        <v>11</v>
      </c>
      <c r="C19" s="18">
        <f t="shared" ref="C19:I19" si="4">SUM(C17:C18)</f>
        <v>165</v>
      </c>
      <c r="D19" s="18">
        <f t="shared" si="4"/>
        <v>43</v>
      </c>
      <c r="E19" s="18">
        <f t="shared" si="4"/>
        <v>57</v>
      </c>
      <c r="F19" s="18">
        <f t="shared" si="4"/>
        <v>40</v>
      </c>
      <c r="G19" s="18">
        <f>SUM(G17:G18)</f>
        <v>378</v>
      </c>
      <c r="H19" s="18">
        <f t="shared" si="4"/>
        <v>91</v>
      </c>
      <c r="I19" s="18">
        <f t="shared" si="4"/>
        <v>23</v>
      </c>
      <c r="J19" s="18">
        <f t="shared" si="1"/>
        <v>797</v>
      </c>
    </row>
    <row r="20" spans="1:10" x14ac:dyDescent="0.2">
      <c r="A20" s="11" t="s">
        <v>23</v>
      </c>
      <c r="B20" s="12" t="s">
        <v>24</v>
      </c>
      <c r="C20" s="13">
        <f>[1]Resultats!K10</f>
        <v>81</v>
      </c>
      <c r="D20" s="13">
        <f>[1]Resultats!$K11</f>
        <v>30</v>
      </c>
      <c r="E20" s="13">
        <f>[1]Resultats!$K12</f>
        <v>52</v>
      </c>
      <c r="F20" s="13">
        <f>[1]Resultats!$K13</f>
        <v>9</v>
      </c>
      <c r="G20" s="13">
        <f>[1]Resultats!$K14</f>
        <v>130</v>
      </c>
      <c r="H20" s="13">
        <f>[1]Resultats!$K15</f>
        <v>29</v>
      </c>
      <c r="I20" s="13">
        <f>[1]Resultats!K9</f>
        <v>5</v>
      </c>
      <c r="J20" s="14">
        <f t="shared" si="1"/>
        <v>336</v>
      </c>
    </row>
    <row r="21" spans="1:10" x14ac:dyDescent="0.2">
      <c r="A21" s="16" t="s">
        <v>20</v>
      </c>
      <c r="B21" s="17" t="s">
        <v>11</v>
      </c>
      <c r="C21" s="18">
        <f t="shared" ref="C21:I21" si="5">SUM(C20)</f>
        <v>81</v>
      </c>
      <c r="D21" s="18">
        <f t="shared" si="5"/>
        <v>30</v>
      </c>
      <c r="E21" s="18">
        <f t="shared" si="5"/>
        <v>52</v>
      </c>
      <c r="F21" s="18">
        <f t="shared" si="5"/>
        <v>9</v>
      </c>
      <c r="G21" s="18">
        <f>SUM(G20)</f>
        <v>130</v>
      </c>
      <c r="H21" s="18">
        <f t="shared" si="5"/>
        <v>29</v>
      </c>
      <c r="I21" s="18">
        <f t="shared" si="5"/>
        <v>5</v>
      </c>
      <c r="J21" s="18">
        <f t="shared" si="1"/>
        <v>336</v>
      </c>
    </row>
    <row r="22" spans="1:10" x14ac:dyDescent="0.2">
      <c r="A22" s="11" t="s">
        <v>25</v>
      </c>
      <c r="B22" s="12" t="s">
        <v>13</v>
      </c>
      <c r="C22" s="13">
        <f>[1]Resultats!L10</f>
        <v>61</v>
      </c>
      <c r="D22" s="13">
        <f>[1]Resultats!$L11</f>
        <v>31</v>
      </c>
      <c r="E22" s="13">
        <f>[1]Resultats!$L12</f>
        <v>20</v>
      </c>
      <c r="F22" s="13">
        <f>[1]Resultats!$L13</f>
        <v>13</v>
      </c>
      <c r="G22" s="13">
        <f>[1]Resultats!$L14</f>
        <v>171</v>
      </c>
      <c r="H22" s="13">
        <f>[1]Resultats!$L15</f>
        <v>49</v>
      </c>
      <c r="I22" s="13">
        <f>[1]Resultats!L9</f>
        <v>5</v>
      </c>
      <c r="J22" s="14">
        <f t="shared" si="1"/>
        <v>350</v>
      </c>
    </row>
    <row r="23" spans="1:10" x14ac:dyDescent="0.2">
      <c r="A23" s="15" t="s">
        <v>26</v>
      </c>
      <c r="B23" s="12" t="s">
        <v>15</v>
      </c>
      <c r="C23" s="13">
        <f>[1]Resultats!M10</f>
        <v>77</v>
      </c>
      <c r="D23" s="13">
        <f>[1]Resultats!$M11</f>
        <v>38</v>
      </c>
      <c r="E23" s="13">
        <f>[1]Resultats!$M12</f>
        <v>28</v>
      </c>
      <c r="F23" s="13">
        <f>[1]Resultats!$M13</f>
        <v>11</v>
      </c>
      <c r="G23" s="13">
        <f>[1]Resultats!$M14</f>
        <v>199</v>
      </c>
      <c r="H23" s="13">
        <f>[1]Resultats!$M15</f>
        <v>55</v>
      </c>
      <c r="I23" s="13">
        <f>[1]Resultats!M9</f>
        <v>5</v>
      </c>
      <c r="J23" s="14">
        <f t="shared" si="1"/>
        <v>413</v>
      </c>
    </row>
    <row r="24" spans="1:10" x14ac:dyDescent="0.2">
      <c r="A24" s="16"/>
      <c r="B24" s="17" t="s">
        <v>11</v>
      </c>
      <c r="C24" s="18">
        <f>SUM(C22:C23)</f>
        <v>138</v>
      </c>
      <c r="D24" s="18">
        <f t="shared" ref="D24:I24" si="6">SUM(D22:D23)</f>
        <v>69</v>
      </c>
      <c r="E24" s="18">
        <f t="shared" si="6"/>
        <v>48</v>
      </c>
      <c r="F24" s="18">
        <f t="shared" si="6"/>
        <v>24</v>
      </c>
      <c r="G24" s="18">
        <f>SUM(G22:G23)</f>
        <v>370</v>
      </c>
      <c r="H24" s="18">
        <f t="shared" si="6"/>
        <v>104</v>
      </c>
      <c r="I24" s="18">
        <f t="shared" si="6"/>
        <v>10</v>
      </c>
      <c r="J24" s="18">
        <f t="shared" si="1"/>
        <v>763</v>
      </c>
    </row>
    <row r="25" spans="1:10" x14ac:dyDescent="0.2">
      <c r="A25" s="19" t="s">
        <v>11</v>
      </c>
      <c r="B25" s="19"/>
      <c r="C25" s="20">
        <f>C10+C13+C16+C19+C21+C24</f>
        <v>854</v>
      </c>
      <c r="D25" s="20">
        <f t="shared" ref="D25:I25" si="7">D10+D13+D16+D19+D21+D24</f>
        <v>375</v>
      </c>
      <c r="E25" s="20">
        <f t="shared" si="7"/>
        <v>390</v>
      </c>
      <c r="F25" s="20">
        <f t="shared" si="7"/>
        <v>196</v>
      </c>
      <c r="G25" s="20">
        <f>G10+G13+G16+G19+G21+G24</f>
        <v>2115</v>
      </c>
      <c r="H25" s="20">
        <f t="shared" si="7"/>
        <v>608</v>
      </c>
      <c r="I25" s="20">
        <f t="shared" si="7"/>
        <v>66</v>
      </c>
      <c r="J25" s="20">
        <f t="shared" si="1"/>
        <v>4604</v>
      </c>
    </row>
  </sheetData>
  <mergeCells count="5">
    <mergeCell ref="A1:I1"/>
    <mergeCell ref="G3:H3"/>
    <mergeCell ref="I3:J3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Mataró Vilà</dc:creator>
  <cp:lastModifiedBy>Salvador Mataró Vilà</cp:lastModifiedBy>
  <dcterms:created xsi:type="dcterms:W3CDTF">2023-06-19T11:26:04Z</dcterms:created>
  <dcterms:modified xsi:type="dcterms:W3CDTF">2023-06-19T11:26:26Z</dcterms:modified>
</cp:coreProperties>
</file>